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ak/Desktop/"/>
    </mc:Choice>
  </mc:AlternateContent>
  <xr:revisionPtr revIDLastSave="0" documentId="8_{FE8F89C9-4B6C-644F-AA56-EBE944A0EA89}" xr6:coauthVersionLast="46" xr6:coauthVersionMax="46" xr10:uidLastSave="{00000000-0000-0000-0000-000000000000}"/>
  <bookViews>
    <workbookView xWindow="0" yWindow="460" windowWidth="28780" windowHeight="17480" tabRatio="500" activeTab="1" xr2:uid="{00000000-000D-0000-FFFF-FFFF00000000}"/>
  </bookViews>
  <sheets>
    <sheet name="Bilanss" sheetId="2" r:id="rId1"/>
    <sheet name="Passiivn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7" i="1"/>
  <c r="E9" i="1"/>
  <c r="E10" i="1"/>
  <c r="E14" i="1" s="1"/>
  <c r="E1" i="1" s="1"/>
  <c r="B25" i="1" s="1"/>
  <c r="E11" i="1"/>
  <c r="E12" i="1"/>
  <c r="F7" i="1"/>
  <c r="F12" i="1"/>
  <c r="F11" i="1"/>
  <c r="F10" i="1"/>
  <c r="F9" i="1"/>
  <c r="B12" i="1"/>
  <c r="B20" i="1"/>
  <c r="B1" i="1"/>
  <c r="F17" i="1"/>
  <c r="F18" i="1"/>
  <c r="F16" i="1"/>
  <c r="B14" i="2"/>
  <c r="E12" i="2"/>
  <c r="B12" i="2"/>
</calcChain>
</file>

<file path=xl/sharedStrings.xml><?xml version="1.0" encoding="utf-8"?>
<sst xmlns="http://schemas.openxmlformats.org/spreadsheetml/2006/main" count="50" uniqueCount="47">
  <si>
    <t>VARAD</t>
  </si>
  <si>
    <t>Sularaha</t>
  </si>
  <si>
    <t>Hoiused</t>
  </si>
  <si>
    <t>Pangakontod</t>
  </si>
  <si>
    <t>Välja antud laenud</t>
  </si>
  <si>
    <t>Aktsiad turuhinnas</t>
  </si>
  <si>
    <t>Kinnisvara turuhinnas</t>
  </si>
  <si>
    <t>Fondiosakud</t>
  </si>
  <si>
    <t>Muud varad</t>
  </si>
  <si>
    <t>KOKKU</t>
  </si>
  <si>
    <t>SUMMA</t>
  </si>
  <si>
    <t>KOHUSTUSED</t>
  </si>
  <si>
    <t>Eluasemelaenu jääk</t>
  </si>
  <si>
    <t>Õppelaen</t>
  </si>
  <si>
    <t>Krediitkaardid</t>
  </si>
  <si>
    <t>Muud laenud</t>
  </si>
  <si>
    <t>Minu puhasväärtus</t>
  </si>
  <si>
    <t>Autoliising</t>
  </si>
  <si>
    <t>IGAKUINE PASSIIVNE SISSETULEK</t>
  </si>
  <si>
    <t>Eluasemelaen</t>
  </si>
  <si>
    <t>Auto ja bensiin</t>
  </si>
  <si>
    <t>Igapäevased toidu- ja muud kaubad</t>
  </si>
  <si>
    <t>Väljas söömine</t>
  </si>
  <si>
    <t>Korteri kommunaalid</t>
  </si>
  <si>
    <t>Trennid ja huvialad</t>
  </si>
  <si>
    <t>LAENUDE TAGASIMAKSED KOKKU</t>
  </si>
  <si>
    <t>Üürikorter 1</t>
  </si>
  <si>
    <t>Üürikorter 2</t>
  </si>
  <si>
    <t>Üürikorter 3</t>
  </si>
  <si>
    <t>Üürikorter 1 laenumakse</t>
  </si>
  <si>
    <t>Üürikorter 2 laenumakse</t>
  </si>
  <si>
    <t>Muud kulud</t>
  </si>
  <si>
    <t>IGAKUISED KULUD KOKKU</t>
  </si>
  <si>
    <t>ÜÜRITULU KOKKU</t>
  </si>
  <si>
    <t>ELAMISKULU KOKKU</t>
  </si>
  <si>
    <t>Kulu x</t>
  </si>
  <si>
    <t>Bondoras välja antud laenude intress</t>
  </si>
  <si>
    <t>Hüpoteeklaenude intress</t>
  </si>
  <si>
    <t>Hoiuseintress</t>
  </si>
  <si>
    <t>INTRESSITULU KOKKU</t>
  </si>
  <si>
    <t>Tallinna Kaubamaja 1000 aktsiat</t>
  </si>
  <si>
    <t>Tallinna Vesi 1000 aktsiat</t>
  </si>
  <si>
    <t>Merko Ehitus 1000 aktsiat</t>
  </si>
  <si>
    <t>Harju Elekter 1000 aktsiat</t>
  </si>
  <si>
    <t>DIVIDENDITULU KOKKU</t>
  </si>
  <si>
    <t>Tootluse %</t>
  </si>
  <si>
    <t>IGAKUINE RAHAVOOG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</si>
</sst>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0.0%"/>
  </numFmts>
  <fonts count="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164" fontId="3" fillId="2" borderId="0" xfId="0" applyNumberFormat="1" applyFont="1" applyFill="1"/>
    <xf numFmtId="0" fontId="3" fillId="0" borderId="0" xfId="0" applyFont="1"/>
    <xf numFmtId="164" fontId="0" fillId="0" borderId="0" xfId="0" applyNumberFormat="1"/>
    <xf numFmtId="0" fontId="0" fillId="0" borderId="0" xfId="0" applyFont="1"/>
    <xf numFmtId="165" fontId="0" fillId="0" borderId="0" xfId="1" applyNumberFormat="1" applyFont="1"/>
    <xf numFmtId="164" fontId="3" fillId="0" borderId="0" xfId="0" applyNumberFormat="1" applyFont="1"/>
    <xf numFmtId="165" fontId="3" fillId="0" borderId="0" xfId="1" applyNumberFormat="1" applyFont="1"/>
    <xf numFmtId="9" fontId="0" fillId="0" borderId="0" xfId="1" applyFont="1"/>
    <xf numFmtId="164" fontId="0" fillId="0" borderId="0" xfId="0" applyNumberFormat="1" applyBorder="1"/>
    <xf numFmtId="0" fontId="0" fillId="0" borderId="0" xfId="0" applyFont="1" applyBorder="1"/>
    <xf numFmtId="0" fontId="2" fillId="0" borderId="0" xfId="0" applyFont="1" applyBorder="1"/>
    <xf numFmtId="164" fontId="2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Border="1"/>
    <xf numFmtId="9" fontId="0" fillId="0" borderId="0" xfId="0" applyNumberFormat="1"/>
    <xf numFmtId="9" fontId="3" fillId="0" borderId="0" xfId="1" applyFont="1"/>
    <xf numFmtId="164" fontId="2" fillId="2" borderId="0" xfId="0" applyNumberFormat="1" applyFont="1" applyFill="1"/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 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workbookViewId="0">
      <selection activeCell="B20" sqref="B20"/>
    </sheetView>
  </sheetViews>
  <sheetFormatPr baseColWidth="10" defaultRowHeight="16" x14ac:dyDescent="0.2"/>
  <cols>
    <col min="1" max="1" width="23.5" customWidth="1"/>
    <col min="2" max="2" width="17.5" customWidth="1"/>
    <col min="3" max="3" width="5.33203125" customWidth="1"/>
    <col min="4" max="4" width="21.6640625" customWidth="1"/>
    <col min="5" max="5" width="17.5" customWidth="1"/>
    <col min="7" max="7" width="10.83203125" customWidth="1"/>
  </cols>
  <sheetData>
    <row r="1" spans="1:5" x14ac:dyDescent="0.2">
      <c r="A1" s="1" t="s">
        <v>0</v>
      </c>
      <c r="B1" s="1" t="s">
        <v>10</v>
      </c>
      <c r="D1" s="2" t="s">
        <v>11</v>
      </c>
      <c r="E1" s="2" t="s">
        <v>10</v>
      </c>
    </row>
    <row r="3" spans="1:5" x14ac:dyDescent="0.2">
      <c r="A3" t="s">
        <v>1</v>
      </c>
      <c r="D3" t="s">
        <v>12</v>
      </c>
    </row>
    <row r="4" spans="1:5" x14ac:dyDescent="0.2">
      <c r="A4" t="s">
        <v>3</v>
      </c>
      <c r="D4" t="s">
        <v>13</v>
      </c>
    </row>
    <row r="5" spans="1:5" x14ac:dyDescent="0.2">
      <c r="A5" t="s">
        <v>2</v>
      </c>
      <c r="D5" t="s">
        <v>14</v>
      </c>
    </row>
    <row r="6" spans="1:5" x14ac:dyDescent="0.2">
      <c r="A6" t="s">
        <v>4</v>
      </c>
      <c r="D6" t="s">
        <v>15</v>
      </c>
    </row>
    <row r="7" spans="1:5" x14ac:dyDescent="0.2">
      <c r="A7" t="s">
        <v>5</v>
      </c>
    </row>
    <row r="8" spans="1:5" x14ac:dyDescent="0.2">
      <c r="A8" t="s">
        <v>6</v>
      </c>
    </row>
    <row r="9" spans="1:5" x14ac:dyDescent="0.2">
      <c r="A9" t="s">
        <v>7</v>
      </c>
    </row>
    <row r="10" spans="1:5" x14ac:dyDescent="0.2">
      <c r="A10" t="s">
        <v>8</v>
      </c>
    </row>
    <row r="12" spans="1:5" x14ac:dyDescent="0.2">
      <c r="A12" t="s">
        <v>9</v>
      </c>
      <c r="B12">
        <f>SUM(B3:B10)</f>
        <v>0</v>
      </c>
      <c r="D12" t="s">
        <v>9</v>
      </c>
      <c r="E12">
        <f>SUM(E3:E10)</f>
        <v>0</v>
      </c>
    </row>
    <row r="14" spans="1:5" x14ac:dyDescent="0.2">
      <c r="A14" s="3" t="s">
        <v>16</v>
      </c>
      <c r="B14" s="3">
        <f>B12-E12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zoomScale="125" zoomScaleNormal="125" zoomScalePageLayoutView="125" workbookViewId="0">
      <selection activeCell="B28" sqref="B28"/>
    </sheetView>
  </sheetViews>
  <sheetFormatPr baseColWidth="10" defaultRowHeight="16" x14ac:dyDescent="0.2"/>
  <cols>
    <col min="1" max="1" width="30.33203125" customWidth="1"/>
    <col min="2" max="2" width="11.5" bestFit="1" customWidth="1"/>
    <col min="4" max="4" width="31.5" customWidth="1"/>
    <col min="6" max="6" width="11.33203125" bestFit="1" customWidth="1"/>
  </cols>
  <sheetData>
    <row r="1" spans="1:6" x14ac:dyDescent="0.2">
      <c r="A1" s="14" t="s">
        <v>32</v>
      </c>
      <c r="B1" s="4">
        <f>B12+B20</f>
        <v>3220</v>
      </c>
      <c r="D1" s="5" t="s">
        <v>18</v>
      </c>
      <c r="E1" s="4">
        <f>E20+E7+E14</f>
        <v>1151.6666666666667</v>
      </c>
      <c r="F1" s="1" t="s">
        <v>45</v>
      </c>
    </row>
    <row r="2" spans="1:6" x14ac:dyDescent="0.2">
      <c r="A2" s="14"/>
      <c r="D2" s="5"/>
    </row>
    <row r="3" spans="1:6" x14ac:dyDescent="0.2">
      <c r="A3" s="13" t="s">
        <v>19</v>
      </c>
      <c r="B3" s="12">
        <v>500</v>
      </c>
      <c r="D3" t="s">
        <v>36</v>
      </c>
      <c r="E3" s="12">
        <v>150</v>
      </c>
      <c r="F3" s="19">
        <v>0.15</v>
      </c>
    </row>
    <row r="4" spans="1:6" x14ac:dyDescent="0.2">
      <c r="A4" s="13" t="s">
        <v>20</v>
      </c>
      <c r="B4" s="12">
        <v>400</v>
      </c>
      <c r="D4" t="s">
        <v>37</v>
      </c>
      <c r="E4" s="12">
        <v>200</v>
      </c>
      <c r="F4" s="19">
        <v>0.12</v>
      </c>
    </row>
    <row r="5" spans="1:6" x14ac:dyDescent="0.2">
      <c r="A5" s="13" t="s">
        <v>21</v>
      </c>
      <c r="B5" s="12">
        <v>1000</v>
      </c>
      <c r="D5" t="s">
        <v>38</v>
      </c>
      <c r="E5" s="12">
        <v>35</v>
      </c>
      <c r="F5" s="19">
        <v>0.02</v>
      </c>
    </row>
    <row r="6" spans="1:6" x14ac:dyDescent="0.2">
      <c r="A6" s="13" t="s">
        <v>22</v>
      </c>
      <c r="B6" s="12">
        <v>200</v>
      </c>
    </row>
    <row r="7" spans="1:6" x14ac:dyDescent="0.2">
      <c r="A7" s="13" t="s">
        <v>23</v>
      </c>
      <c r="B7" s="12">
        <v>200</v>
      </c>
      <c r="D7" s="2" t="s">
        <v>39</v>
      </c>
      <c r="E7" s="18">
        <f>SUM(E3:E6)</f>
        <v>385</v>
      </c>
      <c r="F7" s="20">
        <f>(E7*12)/((E3*12/F3)+(E4*12/F4)+(E5*12/F5))</f>
        <v>8.7169811320754714E-2</v>
      </c>
    </row>
    <row r="8" spans="1:6" x14ac:dyDescent="0.2">
      <c r="A8" s="13" t="s">
        <v>24</v>
      </c>
      <c r="B8" s="12">
        <v>100</v>
      </c>
      <c r="E8" s="12"/>
    </row>
    <row r="9" spans="1:6" x14ac:dyDescent="0.2">
      <c r="A9" s="16" t="s">
        <v>31</v>
      </c>
      <c r="B9" s="12">
        <v>100</v>
      </c>
      <c r="D9" t="s">
        <v>40</v>
      </c>
      <c r="E9" s="12">
        <f>1000*0.35/12</f>
        <v>29.166666666666668</v>
      </c>
      <c r="F9" s="8">
        <f>E9*12/(5*1000)</f>
        <v>7.0000000000000007E-2</v>
      </c>
    </row>
    <row r="10" spans="1:6" x14ac:dyDescent="0.2">
      <c r="A10" s="16" t="s">
        <v>35</v>
      </c>
      <c r="B10" s="12">
        <v>0</v>
      </c>
      <c r="D10" t="s">
        <v>41</v>
      </c>
      <c r="E10" s="12">
        <f>1000*0.9/12</f>
        <v>75</v>
      </c>
      <c r="F10" s="8">
        <f>E10*12/(13*1000)</f>
        <v>6.9230769230769235E-2</v>
      </c>
    </row>
    <row r="11" spans="1:6" x14ac:dyDescent="0.2">
      <c r="A11" s="13"/>
      <c r="B11" s="12"/>
      <c r="D11" t="s">
        <v>42</v>
      </c>
      <c r="E11" s="12">
        <f>1000*0.41/12</f>
        <v>34.166666666666664</v>
      </c>
      <c r="F11" s="8">
        <f>E11*12/(7*1000)</f>
        <v>5.8571428571428573E-2</v>
      </c>
    </row>
    <row r="12" spans="1:6" x14ac:dyDescent="0.2">
      <c r="A12" s="17" t="s">
        <v>34</v>
      </c>
      <c r="B12" s="18">
        <f>SUM(B3:B11)</f>
        <v>2500</v>
      </c>
      <c r="D12" t="s">
        <v>43</v>
      </c>
      <c r="E12" s="12">
        <f>1000*0.1/12</f>
        <v>8.3333333333333339</v>
      </c>
      <c r="F12" s="8">
        <f>E12*12/(3*1000)</f>
        <v>3.3333333333333333E-2</v>
      </c>
    </row>
    <row r="13" spans="1:6" x14ac:dyDescent="0.2">
      <c r="A13" s="13"/>
      <c r="E13" s="6"/>
    </row>
    <row r="14" spans="1:6" x14ac:dyDescent="0.2">
      <c r="D14" s="2" t="s">
        <v>44</v>
      </c>
      <c r="E14" s="9">
        <f>SUM(E9:E13)</f>
        <v>146.66666666666669</v>
      </c>
      <c r="F14" s="10"/>
    </row>
    <row r="15" spans="1:6" x14ac:dyDescent="0.2">
      <c r="A15" s="13" t="s">
        <v>17</v>
      </c>
      <c r="B15" s="6">
        <v>400</v>
      </c>
      <c r="E15" s="12"/>
    </row>
    <row r="16" spans="1:6" x14ac:dyDescent="0.2">
      <c r="A16" s="16" t="s">
        <v>13</v>
      </c>
      <c r="B16" s="6">
        <v>50</v>
      </c>
      <c r="D16" t="s">
        <v>26</v>
      </c>
      <c r="E16" s="12">
        <v>220</v>
      </c>
      <c r="F16" s="11">
        <f>E16*12/40000</f>
        <v>6.6000000000000003E-2</v>
      </c>
    </row>
    <row r="17" spans="1:6" x14ac:dyDescent="0.2">
      <c r="A17" s="16" t="s">
        <v>29</v>
      </c>
      <c r="B17" s="6">
        <v>120</v>
      </c>
      <c r="D17" s="7" t="s">
        <v>27</v>
      </c>
      <c r="E17" s="12">
        <v>250</v>
      </c>
      <c r="F17" s="11">
        <f t="shared" ref="F17:F18" si="0">E17*12/40000</f>
        <v>7.4999999999999997E-2</v>
      </c>
    </row>
    <row r="18" spans="1:6" x14ac:dyDescent="0.2">
      <c r="A18" s="16" t="s">
        <v>30</v>
      </c>
      <c r="B18" s="6">
        <v>150</v>
      </c>
      <c r="D18" t="s">
        <v>28</v>
      </c>
      <c r="E18" s="12">
        <v>150</v>
      </c>
      <c r="F18" s="11">
        <f t="shared" si="0"/>
        <v>4.4999999999999998E-2</v>
      </c>
    </row>
    <row r="19" spans="1:6" x14ac:dyDescent="0.2">
      <c r="A19" s="13"/>
      <c r="B19" s="6"/>
      <c r="E19" s="12"/>
    </row>
    <row r="20" spans="1:6" x14ac:dyDescent="0.2">
      <c r="A20" s="17" t="s">
        <v>25</v>
      </c>
      <c r="B20" s="15">
        <f>SUM(B15:B19)</f>
        <v>720</v>
      </c>
      <c r="D20" s="5" t="s">
        <v>33</v>
      </c>
      <c r="E20" s="18">
        <f>SUM(E16:E18)</f>
        <v>620</v>
      </c>
      <c r="F20" s="10"/>
    </row>
    <row r="21" spans="1:6" x14ac:dyDescent="0.2">
      <c r="A21" s="13"/>
    </row>
    <row r="23" spans="1:6" x14ac:dyDescent="0.2">
      <c r="E23" s="6"/>
    </row>
    <row r="25" spans="1:6" x14ac:dyDescent="0.2">
      <c r="A25" s="3" t="s">
        <v>46</v>
      </c>
      <c r="B25" s="21">
        <f>E1-B1</f>
        <v>-2068.333333333333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Bilanss</vt:lpstr>
      <vt:lpstr>Passiivne</vt:lpstr>
    </vt:vector>
  </TitlesOfParts>
  <Company>Leguar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 Roosaare</dc:creator>
  <cp:lastModifiedBy>Microsoft Office User</cp:lastModifiedBy>
  <dcterms:created xsi:type="dcterms:W3CDTF">2014-11-21T04:13:49Z</dcterms:created>
  <dcterms:modified xsi:type="dcterms:W3CDTF">2021-07-02T08:33:01Z</dcterms:modified>
</cp:coreProperties>
</file>